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NT USID\INGENIERIE-MAINTENANCE\OPERATIONS\HM 08\2025_Adapatation bâtiment HM8\DCE\"/>
    </mc:Choice>
  </mc:AlternateContent>
  <bookViews>
    <workbookView xWindow="432" yWindow="552" windowWidth="24096" windowHeight="10716" tabRatio="701"/>
  </bookViews>
  <sheets>
    <sheet name="Lot2- Platrerie peinture" sheetId="1" r:id="rId1"/>
  </sheets>
  <definedNames>
    <definedName name="_Toc333905918" localSheetId="0">'Lot2- Platrerie peinture'!#REF!</definedName>
    <definedName name="_xlnm.Print_Titles" localSheetId="0">'Lot2- Platrerie peinture'!$8:$10</definedName>
    <definedName name="_xlnm.Print_Area" localSheetId="0">'Lot2- Platrerie peinture'!$A$1:$L$67</definedName>
  </definedNames>
  <calcPr calcId="162913"/>
</workbook>
</file>

<file path=xl/calcChain.xml><?xml version="1.0" encoding="utf-8"?>
<calcChain xmlns="http://schemas.openxmlformats.org/spreadsheetml/2006/main">
  <c r="G64" i="1" l="1"/>
  <c r="G63" i="1"/>
  <c r="G62" i="1"/>
  <c r="G50" i="1"/>
  <c r="G49" i="1"/>
  <c r="G44" i="1"/>
  <c r="G43" i="1"/>
  <c r="E42" i="1"/>
  <c r="G42" i="1" s="1"/>
  <c r="E27" i="1"/>
  <c r="G15" i="1"/>
  <c r="G14" i="1"/>
  <c r="H65" i="1" l="1"/>
  <c r="H51" i="1"/>
  <c r="H52" i="1" s="1"/>
  <c r="H45" i="1"/>
  <c r="H46" i="1" s="1"/>
  <c r="H16" i="1"/>
  <c r="H17" i="1" s="1"/>
  <c r="D60" i="1" l="1"/>
  <c r="G29" i="1" l="1"/>
  <c r="G30" i="1"/>
  <c r="G28" i="1"/>
  <c r="G27" i="1"/>
  <c r="H31" i="1" l="1"/>
  <c r="H66" i="1"/>
  <c r="H32" i="1" l="1"/>
</calcChain>
</file>

<file path=xl/sharedStrings.xml><?xml version="1.0" encoding="utf-8"?>
<sst xmlns="http://schemas.openxmlformats.org/spreadsheetml/2006/main" count="85" uniqueCount="54">
  <si>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</si>
  <si>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</si>
  <si>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</si>
  <si>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</si>
  <si>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</si>
  <si>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</si>
  <si>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</si>
  <si>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</si>
  <si>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</si>
  <si>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</si>
  <si>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</si>
  <si>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</si>
  <si>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Nota: les quantités mentionnées ci-après sont  données à titre purement indicatif et ne saurait engager l'administration. Il appartient au candidat de les vérifier, de les modifier et de les compléter afin d'établir son offre. Seul le montant total de la décomposition du prix global et forfaitaire est contractuel.</t>
  </si>
  <si>
    <t>Divers et imprévus</t>
  </si>
  <si>
    <t>M2</t>
  </si>
  <si>
    <t>u</t>
  </si>
  <si>
    <t>U</t>
  </si>
  <si>
    <t>Impression et mise en peinture de toile de verre</t>
  </si>
  <si>
    <t>Cloisons phoniques</t>
  </si>
  <si>
    <t>Bloc-portes intérieurs</t>
  </si>
  <si>
    <t>N° de Prix        de la DPGF</t>
  </si>
  <si>
    <t>BATIMENT HM8 - TRAVAUX DE RENOVATION EXTERIEURE ET D'AMENAGEMENT INTERIEUR</t>
  </si>
  <si>
    <t>Plafond autoportant coupe-feu (REI 60)</t>
  </si>
  <si>
    <t xml:space="preserve">Zone bureaux </t>
  </si>
  <si>
    <t>Doublage en plaques de plâtre</t>
  </si>
  <si>
    <t>Zone bureaux</t>
  </si>
  <si>
    <t>Zone vestiaires-sanitaires</t>
  </si>
  <si>
    <t>Déduire portes vers zone chauffée</t>
  </si>
  <si>
    <t>Déduire châssis vitrés</t>
  </si>
  <si>
    <t>Déduire portes intérieures de la zone bureaux</t>
  </si>
  <si>
    <t xml:space="preserve">Déduire portes 0,83 x 2,04 </t>
  </si>
  <si>
    <t>Déduire portes 0,73x 2,04</t>
  </si>
  <si>
    <t>MENUISERIES INTERIEURES</t>
  </si>
  <si>
    <t>Entre zones chauffées et bureaux</t>
  </si>
  <si>
    <t xml:space="preserve">SOIT </t>
  </si>
  <si>
    <t xml:space="preserve">Bloc-portes 0,73 x2,04 m  </t>
  </si>
  <si>
    <t>Entre zones chauffées et bureaux - 1,40 x 1,35 m</t>
  </si>
  <si>
    <t>Châssis intérieures vitrés coupe feu (EI30)</t>
  </si>
  <si>
    <t>Toile de verre</t>
  </si>
  <si>
    <t>Sur doublage en plaques de plâtre</t>
  </si>
  <si>
    <t>Sur cloisons phoniques</t>
  </si>
  <si>
    <t>Sur toile de verre</t>
  </si>
  <si>
    <t>Bloc-portes 0,83 x2,04 m</t>
  </si>
  <si>
    <t>Bloc-portes 0,73 x2,04 m</t>
  </si>
  <si>
    <t>Zone bureaiux</t>
  </si>
  <si>
    <t xml:space="preserve">Zone vestiaires-sanitaires </t>
  </si>
  <si>
    <t xml:space="preserve">A déduire sous-station </t>
  </si>
  <si>
    <t xml:space="preserve">Bloc-portes vitrés EI30  0,93 x2,04 m  </t>
  </si>
  <si>
    <t xml:space="preserve">Bloc-portes 0,93 x2,04 m  </t>
  </si>
  <si>
    <t>TRAVAUX DE PLATRERIE - PEINTURE - FAUX PLAFOND</t>
  </si>
  <si>
    <t>Faux-plafonds suspendus</t>
  </si>
  <si>
    <t>Mise en peinture de bloc-portes intérieurs</t>
  </si>
  <si>
    <t xml:space="preserve">AVANT METRE - LOT 3 – Plâtrerie - Peinture - Faux plafond - Menuiseries intérieures </t>
  </si>
  <si>
    <t xml:space="preserve">AMBERIEU EN BUGEY – BASE AERIENNE 278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</si>
</sst>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_ ;[Red]\-#,##0.00\ "/>
    <numFmt numFmtId="165" formatCode="#,##0.000_ ;[Red]\-#,##0.000\ "/>
    <numFmt numFmtId="166" formatCode="#,##0_ ;[Red]\-#,##0\ "/>
    <numFmt numFmtId="167" formatCode="0.000_ ;[Red]\-0.000\ "/>
  </numFmts>
  <fonts count="13"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
      <i/>
      <sz val="10"/>
      <color theme="0" tint="-0.499984740745262"/>
      <name val="Times New Roman"/>
      <family val="1"/>
    </font>
  </fonts>
  <fills count="3">
    <fill>
      <patternFill patternType="none"/>
    </fill>
    <fill>
      <patternFill patternType="gray125"/>
    </fill>
    <fill>
      <patternFill patternType="solid">
        <fgColor indexed="9"/>
        <bgColor indexed="26"/>
      </patternFill>
    </fill>
  </fills>
  <borders count="15">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thin">
        <color indexed="8"/>
      </left>
      <right style="thin">
        <color indexed="8"/>
      </right>
      <top style="thin">
        <color indexed="64"/>
      </top>
      <bottom/>
      <diagonal/>
    </border>
    <border>
      <left style="thin">
        <color indexed="8"/>
      </left>
      <right style="thin">
        <color indexed="8"/>
      </right>
      <top/>
      <bottom style="medium">
        <color indexed="8"/>
      </bottom>
      <diagonal/>
    </border>
    <border>
      <left style="thin">
        <color auto="1"/>
      </left>
      <right style="thin">
        <color auto="1"/>
      </right>
      <top/>
      <bottom/>
      <diagonal/>
    </border>
    <border>
      <left style="thin">
        <color indexed="8"/>
      </left>
      <right style="thin">
        <color indexed="8"/>
      </right>
      <top style="medium">
        <color indexed="8"/>
      </top>
      <bottom style="medium">
        <color indexed="8"/>
      </bottom>
      <diagonal/>
    </border>
    <border>
      <left style="thin">
        <color auto="1"/>
      </left>
      <right style="thin">
        <color auto="1"/>
      </right>
      <top/>
      <bottom style="thin">
        <color auto="1"/>
      </bottom>
      <diagonal/>
    </border>
  </borders>
  <cellStyleXfs count="1">
    <xf numFmtId="0" fontId="0" fillId="0" borderId="0"/>
  </cellStyleXfs>
  <cellXfs count="77">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6" fillId="2" borderId="2" xfId="0" applyFont="1" applyFill="1" applyBorder="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0" fontId="10" fillId="2" borderId="2" xfId="0" applyFont="1" applyFill="1" applyBorder="1" applyAlignment="1">
      <alignment horizontal="right" vertical="center"/>
    </xf>
    <xf numFmtId="164" fontId="9" fillId="2" borderId="4" xfId="0" applyNumberFormat="1" applyFont="1" applyFill="1" applyBorder="1" applyAlignment="1">
      <alignment horizontal="center" vertical="center"/>
    </xf>
    <xf numFmtId="166" fontId="9" fillId="2" borderId="5" xfId="0" applyNumberFormat="1" applyFont="1" applyFill="1" applyBorder="1" applyAlignment="1">
      <alignment horizontal="center"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0" fontId="6" fillId="2" borderId="6" xfId="0" applyFont="1" applyFill="1" applyBorder="1" applyAlignment="1">
      <alignment vertical="center"/>
    </xf>
    <xf numFmtId="164" fontId="1" fillId="2" borderId="10" xfId="0" applyNumberFormat="1" applyFont="1" applyFill="1" applyBorder="1" applyAlignment="1">
      <alignment horizontal="center" vertical="center"/>
    </xf>
    <xf numFmtId="0" fontId="6" fillId="2" borderId="2" xfId="0" applyFont="1" applyFill="1" applyBorder="1" applyAlignment="1">
      <alignment horizontal="left" vertical="center"/>
    </xf>
    <xf numFmtId="164" fontId="1" fillId="2" borderId="9" xfId="0" applyNumberFormat="1" applyFont="1" applyFill="1" applyBorder="1" applyAlignment="1">
      <alignment horizontal="center" vertical="center"/>
    </xf>
    <xf numFmtId="165" fontId="9" fillId="2" borderId="6" xfId="0" applyNumberFormat="1" applyFont="1" applyFill="1" applyBorder="1" applyAlignment="1">
      <alignment horizontal="center" vertical="center"/>
    </xf>
    <xf numFmtId="0" fontId="1" fillId="0" borderId="2" xfId="0" applyFont="1" applyBorder="1" applyAlignment="1">
      <alignment horizontal="center" vertical="center"/>
    </xf>
    <xf numFmtId="0" fontId="1" fillId="0" borderId="0" xfId="0" applyFont="1" applyAlignment="1">
      <alignment horizontal="center" vertical="center"/>
    </xf>
    <xf numFmtId="0" fontId="0" fillId="0" borderId="0" xfId="0" applyAlignment="1">
      <alignment horizontal="center" vertical="center"/>
    </xf>
    <xf numFmtId="0" fontId="1" fillId="0" borderId="4" xfId="0" applyFont="1" applyBorder="1" applyAlignment="1">
      <alignment horizontal="center" vertical="center"/>
    </xf>
    <xf numFmtId="164" fontId="1" fillId="2" borderId="3" xfId="0" applyNumberFormat="1" applyFont="1" applyFill="1" applyBorder="1" applyAlignment="1">
      <alignment horizontal="center" vertical="center"/>
    </xf>
    <xf numFmtId="164" fontId="1" fillId="2" borderId="11" xfId="0" applyNumberFormat="1" applyFont="1" applyFill="1" applyBorder="1" applyAlignment="1">
      <alignment horizontal="center" vertical="center"/>
    </xf>
    <xf numFmtId="165" fontId="1" fillId="2" borderId="11" xfId="0" applyNumberFormat="1" applyFont="1" applyFill="1" applyBorder="1" applyAlignment="1">
      <alignment horizontal="center" vertical="center"/>
    </xf>
    <xf numFmtId="0" fontId="10" fillId="2" borderId="8" xfId="0" applyFont="1" applyFill="1" applyBorder="1" applyAlignment="1">
      <alignment horizontal="right" vertical="center"/>
    </xf>
    <xf numFmtId="166" fontId="9" fillId="2" borderId="4"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0" fontId="11" fillId="2" borderId="8" xfId="0" applyFont="1" applyFill="1" applyBorder="1" applyAlignment="1">
      <alignment horizontal="center" vertical="center"/>
    </xf>
    <xf numFmtId="166" fontId="9" fillId="2" borderId="2" xfId="0" applyNumberFormat="1" applyFont="1" applyFill="1" applyBorder="1" applyAlignment="1">
      <alignment horizontal="center" vertical="center"/>
    </xf>
    <xf numFmtId="164" fontId="9" fillId="2" borderId="2" xfId="0" applyNumberFormat="1" applyFont="1" applyFill="1" applyBorder="1" applyAlignment="1">
      <alignment horizontal="center" vertical="center"/>
    </xf>
    <xf numFmtId="166" fontId="9" fillId="2" borderId="12" xfId="0" applyNumberFormat="1" applyFont="1" applyFill="1" applyBorder="1" applyAlignment="1">
      <alignment horizontal="center" vertical="center"/>
    </xf>
    <xf numFmtId="164" fontId="9" fillId="2" borderId="12" xfId="0" applyNumberFormat="1" applyFont="1" applyFill="1" applyBorder="1" applyAlignment="1">
      <alignment horizontal="center" vertical="center"/>
    </xf>
    <xf numFmtId="166" fontId="1" fillId="2" borderId="12" xfId="0" applyNumberFormat="1" applyFont="1" applyFill="1" applyBorder="1" applyAlignment="1">
      <alignment horizontal="center" vertical="center"/>
    </xf>
    <xf numFmtId="166" fontId="1" fillId="2" borderId="13" xfId="0" applyNumberFormat="1" applyFont="1" applyFill="1" applyBorder="1" applyAlignment="1">
      <alignment horizontal="center" vertical="center"/>
    </xf>
    <xf numFmtId="164" fontId="9" fillId="2" borderId="13" xfId="0" applyNumberFormat="1" applyFont="1" applyFill="1" applyBorder="1" applyAlignment="1">
      <alignment horizontal="center" vertical="center"/>
    </xf>
    <xf numFmtId="0" fontId="1" fillId="0" borderId="0" xfId="0" applyFont="1" applyBorder="1" applyAlignment="1">
      <alignment horizontal="center" vertical="center"/>
    </xf>
    <xf numFmtId="164" fontId="12" fillId="2" borderId="2" xfId="0" applyNumberFormat="1" applyFont="1" applyFill="1" applyBorder="1" applyAlignment="1">
      <alignment horizontal="center" vertical="center"/>
    </xf>
    <xf numFmtId="164" fontId="12" fillId="2" borderId="2" xfId="0" applyNumberFormat="1" applyFont="1" applyFill="1" applyBorder="1" applyAlignment="1">
      <alignment vertical="center"/>
    </xf>
    <xf numFmtId="0" fontId="1" fillId="0" borderId="2" xfId="0" applyFont="1" applyBorder="1" applyAlignment="1">
      <alignment vertical="center"/>
    </xf>
    <xf numFmtId="0" fontId="0" fillId="0" borderId="14" xfId="0" applyBorder="1" applyAlignment="1">
      <alignment horizontal="center" vertical="center"/>
    </xf>
    <xf numFmtId="0" fontId="1" fillId="0" borderId="14" xfId="0" applyFont="1" applyBorder="1" applyAlignment="1">
      <alignment vertical="center"/>
    </xf>
    <xf numFmtId="166" fontId="1" fillId="0" borderId="14" xfId="0" applyNumberFormat="1" applyFont="1" applyBorder="1" applyAlignment="1">
      <alignment horizontal="center" vertical="center"/>
    </xf>
    <xf numFmtId="164" fontId="1" fillId="0" borderId="14" xfId="0" applyNumberFormat="1" applyFont="1" applyBorder="1" applyAlignment="1">
      <alignment vertical="center"/>
    </xf>
    <xf numFmtId="164" fontId="1" fillId="0" borderId="14" xfId="0" applyNumberFormat="1" applyFont="1" applyBorder="1" applyAlignment="1">
      <alignment horizontal="center" vertical="center"/>
    </xf>
    <xf numFmtId="165" fontId="1" fillId="0" borderId="14" xfId="0" applyNumberFormat="1" applyFont="1" applyBorder="1" applyAlignment="1">
      <alignment horizontal="center" vertical="center"/>
    </xf>
    <xf numFmtId="167" fontId="1" fillId="0" borderId="14" xfId="0" applyNumberFormat="1" applyFont="1" applyBorder="1" applyAlignment="1">
      <alignment horizontal="center" vertical="center"/>
    </xf>
    <xf numFmtId="0" fontId="7" fillId="0" borderId="0" xfId="0" applyFont="1" applyAlignment="1">
      <alignment horizontal="center" vertical="center"/>
    </xf>
    <xf numFmtId="0" fontId="8" fillId="0" borderId="0" xfId="0" applyFont="1" applyBorder="1" applyAlignment="1">
      <alignment horizontal="center" vertical="center" wrapText="1"/>
    </xf>
    <xf numFmtId="0" fontId="2" fillId="0" borderId="0" xfId="0" applyFont="1" applyBorder="1" applyAlignment="1">
      <alignment horizontal="center" vertical="center"/>
    </xf>
    <xf numFmtId="165" fontId="5" fillId="0" borderId="7" xfId="0" applyNumberFormat="1" applyFont="1" applyBorder="1" applyAlignment="1">
      <alignment horizontal="center" vertical="center"/>
    </xf>
    <xf numFmtId="165" fontId="3" fillId="0" borderId="7" xfId="0" applyNumberFormat="1" applyFont="1" applyBorder="1" applyAlignment="1">
      <alignment horizontal="center" vertical="center"/>
    </xf>
    <xf numFmtId="0" fontId="3" fillId="0" borderId="7" xfId="0" applyFont="1" applyBorder="1" applyAlignment="1">
      <alignment horizontal="center" vertical="center"/>
    </xf>
    <xf numFmtId="166" fontId="3" fillId="0" borderId="1" xfId="0" applyNumberFormat="1" applyFont="1" applyBorder="1" applyAlignment="1">
      <alignment horizontal="center" vertical="center" wrapText="1"/>
    </xf>
    <xf numFmtId="166" fontId="3" fillId="0" borderId="2"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4" fontId="3" fillId="0" borderId="7" xfId="0" applyNumberFormat="1" applyFont="1" applyBorder="1" applyAlignment="1">
      <alignment horizontal="center" vertical="center"/>
    </xf>
    <xf numFmtId="167" fontId="3" fillId="0" borderId="7" xfId="0" applyNumberFormat="1" applyFont="1" applyBorder="1" applyAlignment="1">
      <alignment horizontal="center" vertical="center"/>
    </xf>
    <xf numFmtId="167" fontId="5" fillId="0" borderId="7" xfId="0" applyNumberFormat="1" applyFont="1" applyBorder="1" applyAlignment="1">
      <alignment horizontal="center" vertical="center"/>
    </xf>
    <xf numFmtId="164" fontId="5" fillId="0" borderId="7" xfId="0" applyNumberFormat="1" applyFont="1" applyBorder="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2" xfId="0" applyNumberFormat="1" applyFont="1" applyBorder="1" applyAlignment="1">
      <alignment horizontal="center" vertical="center"/>
    </xf>
    <xf numFmtId="164" fontId="3" fillId="0" borderId="3"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83"/>
  <sheetViews>
    <sheetView showGridLines="0" tabSelected="1" zoomScale="145" zoomScaleNormal="145" workbookViewId="0">
      <selection activeCell="B17" sqref="B17"/>
    </sheetView>
  </sheetViews>
  <sheetFormatPr baseColWidth="10" defaultColWidth="11.33203125" defaultRowHeight="13.2" x14ac:dyDescent="0.25"/>
  <cols>
    <col min="1" max="1" width="8.109375" style="31" customWidth="1"/>
    <col min="2" max="2" width="57.33203125" style="1" customWidth="1"/>
    <col min="3" max="3" width="4.6640625" style="11" customWidth="1"/>
    <col min="4" max="4" width="7.33203125" style="5" customWidth="1"/>
    <col min="5" max="8" width="7.33203125" style="4" customWidth="1"/>
    <col min="9" max="10" width="7.33203125" style="8" customWidth="1"/>
    <col min="11" max="12" width="7.33203125" style="15" customWidth="1"/>
    <col min="13" max="16384" width="11.33203125" style="1"/>
  </cols>
  <sheetData>
    <row r="1" spans="1:23" ht="5.25" customHeight="1" x14ac:dyDescent="0.25"/>
    <row r="2" spans="1:23" s="23" customFormat="1" ht="15.6" x14ac:dyDescent="0.25">
      <c r="A2" s="58" t="s">
        <v>53</v>
      </c>
      <c r="B2" s="58"/>
      <c r="C2" s="58"/>
      <c r="D2" s="58"/>
      <c r="E2" s="58"/>
      <c r="F2" s="58"/>
      <c r="G2" s="58"/>
      <c r="H2" s="58"/>
      <c r="I2" s="58"/>
      <c r="J2" s="58"/>
      <c r="K2" s="58"/>
      <c r="L2" s="58"/>
    </row>
    <row r="3" spans="1:23" s="23" customFormat="1" ht="15.6" x14ac:dyDescent="0.25">
      <c r="A3" s="58" t="s">
        <v>21</v>
      </c>
      <c r="B3" s="58"/>
      <c r="C3" s="58"/>
      <c r="D3" s="58"/>
      <c r="E3" s="58"/>
      <c r="F3" s="58"/>
      <c r="G3" s="58"/>
      <c r="H3" s="58"/>
      <c r="I3" s="58"/>
      <c r="J3" s="58"/>
      <c r="K3" s="58"/>
      <c r="L3" s="58"/>
    </row>
    <row r="4" spans="1:23" ht="6.75" customHeight="1" x14ac:dyDescent="0.25"/>
    <row r="5" spans="1:23" ht="18" x14ac:dyDescent="0.25">
      <c r="A5" s="60" t="s">
        <v>52</v>
      </c>
      <c r="B5" s="60"/>
      <c r="C5" s="60"/>
      <c r="D5" s="60"/>
      <c r="E5" s="60"/>
      <c r="F5" s="60"/>
      <c r="G5" s="60"/>
      <c r="H5" s="60"/>
      <c r="I5" s="60"/>
      <c r="J5" s="60"/>
      <c r="K5" s="60"/>
      <c r="L5" s="60"/>
      <c r="M5" s="22"/>
    </row>
    <row r="6" spans="1:23" ht="23.1" customHeight="1" x14ac:dyDescent="0.25">
      <c r="A6" s="59" t="s">
        <v>12</v>
      </c>
      <c r="B6" s="59"/>
      <c r="C6" s="59"/>
      <c r="D6" s="59"/>
      <c r="E6" s="59"/>
      <c r="F6" s="59"/>
      <c r="G6" s="59"/>
      <c r="H6" s="59"/>
      <c r="I6" s="59"/>
      <c r="J6" s="59"/>
      <c r="K6" s="59"/>
      <c r="L6" s="59"/>
      <c r="M6" s="21"/>
      <c r="N6" s="59"/>
      <c r="O6" s="59"/>
      <c r="P6" s="59"/>
      <c r="Q6" s="59"/>
      <c r="R6" s="59"/>
      <c r="S6" s="59"/>
      <c r="T6" s="59"/>
      <c r="U6" s="59"/>
      <c r="V6" s="59"/>
      <c r="W6" s="59"/>
    </row>
    <row r="7" spans="1:23" ht="9" customHeight="1" x14ac:dyDescent="0.25">
      <c r="A7" s="30"/>
      <c r="B7" s="2"/>
      <c r="C7" s="12"/>
      <c r="D7" s="6"/>
      <c r="E7" s="6"/>
      <c r="F7" s="6"/>
      <c r="G7" s="6"/>
      <c r="H7" s="6"/>
      <c r="I7" s="14"/>
      <c r="J7" s="14"/>
      <c r="K7" s="16"/>
      <c r="L7" s="16"/>
    </row>
    <row r="8" spans="1:23" x14ac:dyDescent="0.25">
      <c r="A8" s="71" t="s">
        <v>20</v>
      </c>
      <c r="B8" s="63" t="s">
        <v>0</v>
      </c>
      <c r="C8" s="64" t="s">
        <v>1</v>
      </c>
      <c r="D8" s="67" t="s">
        <v>2</v>
      </c>
      <c r="E8" s="67" t="s">
        <v>3</v>
      </c>
      <c r="F8" s="74" t="s">
        <v>10</v>
      </c>
      <c r="G8" s="67" t="s">
        <v>4</v>
      </c>
      <c r="H8" s="67"/>
      <c r="I8" s="62" t="s">
        <v>5</v>
      </c>
      <c r="J8" s="62"/>
      <c r="K8" s="68" t="s">
        <v>6</v>
      </c>
      <c r="L8" s="68" t="s">
        <v>7</v>
      </c>
    </row>
    <row r="9" spans="1:23" x14ac:dyDescent="0.25">
      <c r="A9" s="72"/>
      <c r="B9" s="63"/>
      <c r="C9" s="65"/>
      <c r="D9" s="67"/>
      <c r="E9" s="67"/>
      <c r="F9" s="75"/>
      <c r="G9" s="70" t="s">
        <v>8</v>
      </c>
      <c r="H9" s="70" t="s">
        <v>9</v>
      </c>
      <c r="I9" s="61" t="s">
        <v>8</v>
      </c>
      <c r="J9" s="61" t="s">
        <v>9</v>
      </c>
      <c r="K9" s="68"/>
      <c r="L9" s="68"/>
    </row>
    <row r="10" spans="1:23" ht="13.8" thickBot="1" x14ac:dyDescent="0.3">
      <c r="A10" s="73"/>
      <c r="B10" s="63"/>
      <c r="C10" s="66"/>
      <c r="D10" s="67"/>
      <c r="E10" s="67"/>
      <c r="F10" s="76"/>
      <c r="G10" s="70"/>
      <c r="H10" s="70"/>
      <c r="I10" s="61"/>
      <c r="J10" s="61"/>
      <c r="K10" s="69"/>
      <c r="L10" s="69"/>
    </row>
    <row r="11" spans="1:23" ht="15" customHeight="1" thickBot="1" x14ac:dyDescent="0.3">
      <c r="A11" s="32"/>
      <c r="B11" s="24" t="s">
        <v>49</v>
      </c>
      <c r="C11" s="13"/>
      <c r="D11" s="7"/>
      <c r="E11" s="7"/>
      <c r="F11" s="7"/>
      <c r="G11" s="7"/>
      <c r="H11" s="7"/>
      <c r="I11" s="9"/>
      <c r="J11" s="10"/>
      <c r="K11" s="17"/>
      <c r="L11" s="17"/>
    </row>
    <row r="12" spans="1:23" ht="15" customHeight="1" x14ac:dyDescent="0.25">
      <c r="A12" s="29">
        <v>306</v>
      </c>
      <c r="B12" s="3" t="s">
        <v>22</v>
      </c>
      <c r="C12" s="13"/>
      <c r="D12" s="7"/>
      <c r="E12" s="7"/>
      <c r="F12" s="7"/>
      <c r="G12" s="7"/>
      <c r="H12" s="7"/>
      <c r="I12" s="9"/>
      <c r="J12" s="10"/>
      <c r="K12" s="17"/>
      <c r="L12" s="17"/>
    </row>
    <row r="13" spans="1:23" ht="15" customHeight="1" x14ac:dyDescent="0.25">
      <c r="A13" s="29"/>
      <c r="B13" s="18" t="s">
        <v>23</v>
      </c>
      <c r="C13" s="13"/>
      <c r="D13" s="7"/>
      <c r="E13" s="7"/>
      <c r="F13" s="7"/>
      <c r="G13" s="7"/>
      <c r="H13" s="7"/>
      <c r="I13" s="9"/>
      <c r="J13" s="10"/>
      <c r="K13" s="17"/>
      <c r="L13" s="17"/>
    </row>
    <row r="14" spans="1:23" ht="15" customHeight="1" x14ac:dyDescent="0.25">
      <c r="A14" s="29"/>
      <c r="B14" s="18"/>
      <c r="C14" s="13">
        <v>2</v>
      </c>
      <c r="D14" s="7">
        <v>8.5</v>
      </c>
      <c r="E14" s="7">
        <v>3.4</v>
      </c>
      <c r="F14" s="7"/>
      <c r="G14" s="7">
        <f>C14*D14*E14</f>
        <v>57.8</v>
      </c>
      <c r="H14" s="7"/>
      <c r="I14" s="9"/>
      <c r="J14" s="10"/>
      <c r="K14" s="17"/>
      <c r="L14" s="17"/>
    </row>
    <row r="15" spans="1:23" ht="15" customHeight="1" x14ac:dyDescent="0.25">
      <c r="A15" s="29"/>
      <c r="B15" s="18"/>
      <c r="C15" s="13">
        <v>1</v>
      </c>
      <c r="D15" s="7">
        <v>7.4</v>
      </c>
      <c r="E15" s="7">
        <v>3.7</v>
      </c>
      <c r="F15" s="7"/>
      <c r="G15" s="33">
        <f>C15*D15*E15</f>
        <v>27.380000000000003</v>
      </c>
      <c r="H15" s="7"/>
      <c r="I15" s="9"/>
      <c r="J15" s="10"/>
      <c r="K15" s="17"/>
      <c r="L15" s="17"/>
    </row>
    <row r="16" spans="1:23" ht="15" customHeight="1" x14ac:dyDescent="0.25">
      <c r="A16" s="29"/>
      <c r="B16" s="18"/>
      <c r="C16" s="13"/>
      <c r="D16" s="7"/>
      <c r="E16" s="7"/>
      <c r="F16" s="7"/>
      <c r="G16" s="7"/>
      <c r="H16" s="7">
        <f>G14+G15</f>
        <v>85.18</v>
      </c>
      <c r="I16" s="9"/>
      <c r="J16" s="10"/>
      <c r="K16" s="17"/>
      <c r="L16" s="17"/>
    </row>
    <row r="17" spans="1:12" ht="15" customHeight="1" thickBot="1" x14ac:dyDescent="0.3">
      <c r="A17" s="29"/>
      <c r="B17" s="18" t="s">
        <v>13</v>
      </c>
      <c r="C17" s="13"/>
      <c r="D17" s="7"/>
      <c r="E17" s="7"/>
      <c r="F17" s="7"/>
      <c r="G17" s="7"/>
      <c r="H17" s="7">
        <f>I18-H16</f>
        <v>4.8199999999999932</v>
      </c>
      <c r="I17" s="9"/>
      <c r="J17" s="10"/>
      <c r="K17" s="17"/>
      <c r="L17" s="17"/>
    </row>
    <row r="18" spans="1:12" ht="15" customHeight="1" thickBot="1" x14ac:dyDescent="0.3">
      <c r="A18" s="29"/>
      <c r="B18" s="3"/>
      <c r="C18" s="13"/>
      <c r="D18" s="7"/>
      <c r="E18" s="7"/>
      <c r="F18" s="7"/>
      <c r="G18" s="7"/>
      <c r="H18" s="19" t="s">
        <v>11</v>
      </c>
      <c r="I18" s="20">
        <v>90</v>
      </c>
      <c r="J18" s="28" t="s">
        <v>14</v>
      </c>
      <c r="K18" s="17"/>
      <c r="L18" s="17"/>
    </row>
    <row r="19" spans="1:12" ht="15" customHeight="1" x14ac:dyDescent="0.25">
      <c r="A19" s="29"/>
      <c r="B19" s="3"/>
      <c r="C19" s="13"/>
      <c r="D19" s="7"/>
      <c r="E19" s="7"/>
      <c r="F19" s="7"/>
      <c r="G19" s="7"/>
      <c r="H19" s="7"/>
      <c r="I19" s="9"/>
      <c r="J19" s="10"/>
      <c r="K19" s="17"/>
      <c r="L19" s="17"/>
    </row>
    <row r="20" spans="1:12" ht="15" customHeight="1" x14ac:dyDescent="0.25">
      <c r="A20" s="29">
        <v>307</v>
      </c>
      <c r="B20" s="3" t="s">
        <v>24</v>
      </c>
      <c r="C20" s="13"/>
      <c r="D20" s="7"/>
      <c r="E20" s="7"/>
      <c r="F20" s="7"/>
      <c r="G20" s="7"/>
      <c r="H20" s="7"/>
      <c r="I20" s="9"/>
      <c r="J20" s="10"/>
      <c r="K20" s="17"/>
      <c r="L20" s="17"/>
    </row>
    <row r="21" spans="1:12" ht="15" customHeight="1" x14ac:dyDescent="0.25">
      <c r="A21" s="29"/>
      <c r="B21" s="18" t="s">
        <v>25</v>
      </c>
      <c r="C21" s="13">
        <v>4</v>
      </c>
      <c r="D21" s="7">
        <v>8.5</v>
      </c>
      <c r="E21" s="7"/>
      <c r="F21" s="7"/>
      <c r="G21" s="7"/>
      <c r="H21" s="7"/>
      <c r="I21" s="9"/>
      <c r="J21" s="10"/>
      <c r="K21" s="17"/>
      <c r="L21" s="17"/>
    </row>
    <row r="22" spans="1:12" ht="15" customHeight="1" x14ac:dyDescent="0.25">
      <c r="A22" s="29"/>
      <c r="B22" s="18"/>
      <c r="C22" s="13">
        <v>4</v>
      </c>
      <c r="D22" s="7">
        <v>3.4</v>
      </c>
      <c r="E22" s="7"/>
      <c r="F22" s="7"/>
      <c r="G22" s="7"/>
      <c r="H22" s="7"/>
      <c r="I22" s="9"/>
      <c r="J22" s="10"/>
      <c r="K22" s="17"/>
      <c r="L22" s="17"/>
    </row>
    <row r="23" spans="1:12" ht="15" customHeight="1" x14ac:dyDescent="0.25">
      <c r="A23" s="29"/>
      <c r="B23" s="3"/>
      <c r="C23" s="13">
        <v>2</v>
      </c>
      <c r="D23" s="7">
        <v>7.4</v>
      </c>
      <c r="E23" s="7"/>
      <c r="F23" s="7"/>
      <c r="G23" s="7"/>
      <c r="H23" s="7"/>
      <c r="I23" s="9"/>
      <c r="J23" s="10"/>
      <c r="K23" s="17"/>
      <c r="L23" s="17"/>
    </row>
    <row r="24" spans="1:12" ht="15" customHeight="1" x14ac:dyDescent="0.25">
      <c r="A24" s="29"/>
      <c r="B24" s="3"/>
      <c r="C24" s="13">
        <v>2</v>
      </c>
      <c r="D24" s="7">
        <v>3.7</v>
      </c>
      <c r="E24" s="7"/>
      <c r="F24" s="7"/>
      <c r="G24" s="7"/>
      <c r="H24" s="7"/>
      <c r="I24" s="9"/>
      <c r="J24" s="10"/>
      <c r="K24" s="17"/>
      <c r="L24" s="17"/>
    </row>
    <row r="25" spans="1:12" ht="15" customHeight="1" x14ac:dyDescent="0.25">
      <c r="A25" s="29"/>
      <c r="B25" s="18" t="s">
        <v>26</v>
      </c>
      <c r="C25" s="13">
        <v>2</v>
      </c>
      <c r="D25" s="7">
        <v>7.4</v>
      </c>
      <c r="E25" s="7"/>
      <c r="F25" s="7"/>
      <c r="G25" s="7"/>
      <c r="H25" s="7"/>
      <c r="I25" s="9"/>
      <c r="J25" s="10"/>
      <c r="K25" s="17"/>
      <c r="L25" s="17"/>
    </row>
    <row r="26" spans="1:12" ht="15" customHeight="1" x14ac:dyDescent="0.25">
      <c r="A26" s="29"/>
      <c r="B26" s="3"/>
      <c r="C26" s="13">
        <v>2</v>
      </c>
      <c r="D26" s="7">
        <v>4.5999999999999996</v>
      </c>
      <c r="E26" s="7"/>
      <c r="F26" s="7"/>
      <c r="G26" s="7"/>
      <c r="H26" s="7"/>
      <c r="I26" s="9"/>
      <c r="J26" s="10"/>
      <c r="K26" s="17"/>
      <c r="L26" s="17"/>
    </row>
    <row r="27" spans="1:12" ht="15" customHeight="1" x14ac:dyDescent="0.25">
      <c r="A27" s="29"/>
      <c r="B27" s="3"/>
      <c r="C27" s="13">
        <v>1</v>
      </c>
      <c r="D27" s="25"/>
      <c r="E27" s="7">
        <f>C21*D21+C22*D22+C23*D23+C24*D24+C25*D25+C26*D26</f>
        <v>93.800000000000011</v>
      </c>
      <c r="F27" s="7">
        <v>2.6</v>
      </c>
      <c r="G27" s="7">
        <f>F27*E27*C27</f>
        <v>243.88000000000002</v>
      </c>
      <c r="H27" s="7"/>
      <c r="I27" s="9"/>
      <c r="J27" s="10"/>
      <c r="K27" s="17"/>
      <c r="L27" s="17"/>
    </row>
    <row r="28" spans="1:12" ht="15" customHeight="1" x14ac:dyDescent="0.25">
      <c r="A28" s="29"/>
      <c r="B28" s="18" t="s">
        <v>27</v>
      </c>
      <c r="C28" s="13">
        <v>-3</v>
      </c>
      <c r="D28" s="7">
        <v>0.83</v>
      </c>
      <c r="E28" s="7"/>
      <c r="F28" s="7">
        <v>2.04</v>
      </c>
      <c r="G28" s="7">
        <f>F28*D28*C28</f>
        <v>-5.0796000000000001</v>
      </c>
      <c r="H28" s="7"/>
      <c r="I28" s="9"/>
      <c r="J28" s="10"/>
      <c r="K28" s="17"/>
      <c r="L28" s="17"/>
    </row>
    <row r="29" spans="1:12" ht="15" customHeight="1" x14ac:dyDescent="0.25">
      <c r="A29" s="29"/>
      <c r="B29" s="18" t="s">
        <v>28</v>
      </c>
      <c r="C29" s="13">
        <v>-6</v>
      </c>
      <c r="D29" s="7">
        <v>1.4</v>
      </c>
      <c r="E29" s="7"/>
      <c r="F29" s="7">
        <v>1.35</v>
      </c>
      <c r="G29" s="7">
        <f t="shared" ref="G29:G30" si="0">F29*D29*C29</f>
        <v>-11.34</v>
      </c>
      <c r="H29" s="7"/>
      <c r="I29" s="9"/>
      <c r="J29" s="10"/>
      <c r="K29" s="17"/>
      <c r="L29" s="17"/>
    </row>
    <row r="30" spans="1:12" ht="15" customHeight="1" x14ac:dyDescent="0.25">
      <c r="A30" s="29"/>
      <c r="B30" s="18" t="s">
        <v>29</v>
      </c>
      <c r="C30" s="13">
        <v>-6</v>
      </c>
      <c r="D30" s="7">
        <v>0.83</v>
      </c>
      <c r="E30" s="7"/>
      <c r="F30" s="7">
        <v>2.04</v>
      </c>
      <c r="G30" s="7">
        <f t="shared" si="0"/>
        <v>-10.1592</v>
      </c>
      <c r="H30" s="7"/>
      <c r="I30" s="9"/>
      <c r="J30" s="10"/>
      <c r="K30" s="17"/>
      <c r="L30" s="17"/>
    </row>
    <row r="31" spans="1:12" ht="15" customHeight="1" x14ac:dyDescent="0.25">
      <c r="A31" s="29"/>
      <c r="B31" s="3"/>
      <c r="C31" s="13"/>
      <c r="D31" s="7"/>
      <c r="E31" s="7"/>
      <c r="F31" s="7"/>
      <c r="G31" s="25"/>
      <c r="H31" s="7">
        <f>SUM(G27:G30)</f>
        <v>217.30120000000002</v>
      </c>
      <c r="I31" s="9"/>
      <c r="J31" s="10"/>
      <c r="K31" s="17"/>
      <c r="L31" s="17"/>
    </row>
    <row r="32" spans="1:12" ht="15" customHeight="1" thickBot="1" x14ac:dyDescent="0.3">
      <c r="A32" s="29"/>
      <c r="B32" s="18" t="s">
        <v>13</v>
      </c>
      <c r="C32" s="13">
        <v>1</v>
      </c>
      <c r="D32" s="7"/>
      <c r="E32" s="7"/>
      <c r="F32" s="7"/>
      <c r="G32" s="7"/>
      <c r="H32" s="7">
        <f>I33-H31</f>
        <v>2.6987999999999772</v>
      </c>
      <c r="I32" s="9"/>
      <c r="J32" s="10"/>
      <c r="K32" s="17"/>
      <c r="L32" s="17"/>
    </row>
    <row r="33" spans="1:12" ht="15" customHeight="1" thickBot="1" x14ac:dyDescent="0.3">
      <c r="A33" s="29"/>
      <c r="B33" s="3"/>
      <c r="C33" s="13"/>
      <c r="D33" s="7"/>
      <c r="E33" s="7"/>
      <c r="F33" s="7"/>
      <c r="G33" s="7"/>
      <c r="H33" s="19" t="s">
        <v>11</v>
      </c>
      <c r="I33" s="20">
        <v>220</v>
      </c>
      <c r="J33" s="28" t="s">
        <v>14</v>
      </c>
      <c r="K33" s="17"/>
      <c r="L33" s="17"/>
    </row>
    <row r="34" spans="1:12" ht="15" customHeight="1" x14ac:dyDescent="0.25">
      <c r="A34" s="29"/>
      <c r="B34" s="3"/>
      <c r="C34" s="13"/>
      <c r="D34" s="7"/>
      <c r="E34" s="7"/>
      <c r="F34" s="7"/>
      <c r="G34" s="7"/>
      <c r="H34" s="7"/>
      <c r="I34" s="9"/>
      <c r="J34" s="10"/>
      <c r="K34" s="17"/>
      <c r="L34" s="17"/>
    </row>
    <row r="35" spans="1:12" ht="15" customHeight="1" x14ac:dyDescent="0.25">
      <c r="A35" s="29">
        <v>308</v>
      </c>
      <c r="B35" s="3" t="s">
        <v>18</v>
      </c>
      <c r="C35" s="13"/>
      <c r="D35" s="7"/>
      <c r="E35" s="7"/>
      <c r="F35" s="7"/>
      <c r="G35" s="7"/>
      <c r="H35" s="7"/>
      <c r="I35" s="9"/>
      <c r="J35" s="10"/>
      <c r="K35" s="17"/>
      <c r="L35" s="17"/>
    </row>
    <row r="36" spans="1:12" ht="15" customHeight="1" x14ac:dyDescent="0.25">
      <c r="A36" s="29"/>
      <c r="B36" s="18" t="s">
        <v>26</v>
      </c>
      <c r="C36" s="13">
        <v>2</v>
      </c>
      <c r="D36" s="7">
        <v>4.5999999999999996</v>
      </c>
      <c r="E36" s="7"/>
      <c r="F36" s="7"/>
      <c r="G36" s="7"/>
      <c r="H36" s="7"/>
      <c r="I36" s="9"/>
      <c r="J36" s="10"/>
      <c r="K36" s="17"/>
      <c r="L36" s="17"/>
    </row>
    <row r="37" spans="1:12" ht="15" customHeight="1" x14ac:dyDescent="0.25">
      <c r="A37" s="29"/>
      <c r="B37" s="18"/>
      <c r="C37" s="13">
        <v>1</v>
      </c>
      <c r="D37" s="7">
        <v>2.15</v>
      </c>
      <c r="E37" s="7"/>
      <c r="F37" s="7"/>
      <c r="G37" s="7"/>
      <c r="H37" s="7"/>
      <c r="I37" s="9"/>
      <c r="J37" s="10"/>
      <c r="K37" s="17"/>
      <c r="L37" s="17"/>
    </row>
    <row r="38" spans="1:12" ht="15" customHeight="1" x14ac:dyDescent="0.25">
      <c r="A38" s="29"/>
      <c r="B38" s="18"/>
      <c r="C38" s="13">
        <v>1</v>
      </c>
      <c r="D38" s="7">
        <v>1.3</v>
      </c>
      <c r="E38" s="7"/>
      <c r="F38" s="7"/>
      <c r="G38" s="7"/>
      <c r="H38" s="7"/>
      <c r="I38" s="9"/>
      <c r="J38" s="10"/>
      <c r="K38" s="17"/>
      <c r="L38" s="17"/>
    </row>
    <row r="39" spans="1:12" ht="15" customHeight="1" x14ac:dyDescent="0.25">
      <c r="A39" s="29"/>
      <c r="B39" s="3"/>
      <c r="C39" s="13">
        <v>1</v>
      </c>
      <c r="D39" s="7">
        <v>0.53</v>
      </c>
      <c r="E39" s="7"/>
      <c r="F39" s="7"/>
      <c r="G39" s="7"/>
      <c r="H39" s="7"/>
      <c r="I39" s="9"/>
      <c r="J39" s="10"/>
      <c r="K39" s="17"/>
      <c r="L39" s="17"/>
    </row>
    <row r="40" spans="1:12" ht="15" customHeight="1" x14ac:dyDescent="0.25">
      <c r="A40" s="29"/>
      <c r="B40" s="3"/>
      <c r="C40" s="13">
        <v>1</v>
      </c>
      <c r="D40" s="7">
        <v>1.7</v>
      </c>
      <c r="E40" s="7"/>
      <c r="F40" s="7"/>
      <c r="G40" s="7"/>
      <c r="H40" s="7"/>
      <c r="I40" s="9"/>
      <c r="J40" s="10"/>
      <c r="K40" s="17"/>
      <c r="L40" s="17"/>
    </row>
    <row r="41" spans="1:12" ht="15" customHeight="1" x14ac:dyDescent="0.25">
      <c r="A41" s="29"/>
      <c r="B41" s="3"/>
      <c r="C41" s="13">
        <v>1</v>
      </c>
      <c r="D41" s="33">
        <v>0.93</v>
      </c>
      <c r="E41" s="7"/>
      <c r="F41" s="7"/>
      <c r="G41" s="7"/>
      <c r="H41" s="7"/>
      <c r="I41" s="9"/>
      <c r="J41" s="10"/>
      <c r="K41" s="17"/>
      <c r="L41" s="17"/>
    </row>
    <row r="42" spans="1:12" ht="15" customHeight="1" x14ac:dyDescent="0.25">
      <c r="A42" s="29"/>
      <c r="B42" s="3"/>
      <c r="C42" s="13"/>
      <c r="D42" s="7"/>
      <c r="E42" s="7">
        <f>C36*D36+C37*D37+C38*D38+C39*D39+C40*D40+C41*D41</f>
        <v>15.809999999999999</v>
      </c>
      <c r="F42" s="7">
        <v>3</v>
      </c>
      <c r="G42" s="7">
        <f>E42*F42</f>
        <v>47.429999999999993</v>
      </c>
      <c r="H42" s="7"/>
      <c r="I42" s="9"/>
      <c r="J42" s="10"/>
      <c r="K42" s="17"/>
      <c r="L42" s="17"/>
    </row>
    <row r="43" spans="1:12" ht="15" customHeight="1" x14ac:dyDescent="0.25">
      <c r="A43" s="29"/>
      <c r="B43" s="18" t="s">
        <v>30</v>
      </c>
      <c r="C43" s="13">
        <v>-2</v>
      </c>
      <c r="D43" s="7">
        <v>0.83</v>
      </c>
      <c r="E43" s="7"/>
      <c r="F43" s="7">
        <v>2.04</v>
      </c>
      <c r="G43" s="7">
        <f>C43*D43*F43</f>
        <v>-3.3864000000000001</v>
      </c>
      <c r="H43" s="7"/>
      <c r="I43" s="9"/>
      <c r="J43" s="10"/>
      <c r="K43" s="17"/>
      <c r="L43" s="17"/>
    </row>
    <row r="44" spans="1:12" ht="15" customHeight="1" x14ac:dyDescent="0.25">
      <c r="A44" s="29"/>
      <c r="B44" s="18" t="s">
        <v>31</v>
      </c>
      <c r="C44" s="13">
        <v>-3</v>
      </c>
      <c r="D44" s="7">
        <v>0.73</v>
      </c>
      <c r="E44" s="7"/>
      <c r="F44" s="7">
        <v>2.04</v>
      </c>
      <c r="G44" s="33">
        <f>C44*D44*F44</f>
        <v>-4.4676</v>
      </c>
      <c r="H44" s="7"/>
      <c r="I44" s="9"/>
      <c r="J44" s="10"/>
      <c r="K44" s="17"/>
      <c r="L44" s="17"/>
    </row>
    <row r="45" spans="1:12" ht="15" customHeight="1" x14ac:dyDescent="0.25">
      <c r="A45" s="29"/>
      <c r="C45" s="13"/>
      <c r="D45" s="7"/>
      <c r="E45" s="7"/>
      <c r="F45" s="7"/>
      <c r="G45" s="7"/>
      <c r="H45" s="7">
        <f>SUM(G42:G44)</f>
        <v>39.575999999999993</v>
      </c>
      <c r="I45" s="9"/>
      <c r="J45" s="10"/>
      <c r="K45" s="17"/>
      <c r="L45" s="17"/>
    </row>
    <row r="46" spans="1:12" ht="15" customHeight="1" thickBot="1" x14ac:dyDescent="0.3">
      <c r="A46" s="29"/>
      <c r="B46" s="18" t="s">
        <v>13</v>
      </c>
      <c r="C46" s="13"/>
      <c r="D46" s="7"/>
      <c r="E46" s="7"/>
      <c r="F46" s="7"/>
      <c r="G46" s="7"/>
      <c r="H46" s="34">
        <f>I47-H45</f>
        <v>0.42400000000000659</v>
      </c>
      <c r="I46" s="35"/>
      <c r="J46" s="10"/>
      <c r="K46" s="17"/>
      <c r="L46" s="17"/>
    </row>
    <row r="47" spans="1:12" ht="15" customHeight="1" thickBot="1" x14ac:dyDescent="0.3">
      <c r="A47" s="29"/>
      <c r="B47" s="3"/>
      <c r="C47" s="13"/>
      <c r="D47" s="7"/>
      <c r="E47" s="7"/>
      <c r="F47" s="7"/>
      <c r="G47" s="7"/>
      <c r="H47" s="19" t="s">
        <v>11</v>
      </c>
      <c r="I47" s="20">
        <v>40</v>
      </c>
      <c r="J47" s="28" t="s">
        <v>14</v>
      </c>
      <c r="K47" s="17"/>
      <c r="L47" s="17"/>
    </row>
    <row r="48" spans="1:12" ht="15" customHeight="1" x14ac:dyDescent="0.25">
      <c r="A48" s="29">
        <v>309</v>
      </c>
      <c r="B48" s="3" t="s">
        <v>38</v>
      </c>
      <c r="C48" s="13"/>
      <c r="D48" s="7"/>
      <c r="E48" s="7"/>
      <c r="F48" s="7"/>
      <c r="G48" s="7"/>
      <c r="H48" s="7"/>
      <c r="I48" s="9"/>
      <c r="J48" s="10"/>
      <c r="K48" s="17"/>
      <c r="L48" s="17"/>
    </row>
    <row r="49" spans="1:12" ht="15" customHeight="1" x14ac:dyDescent="0.25">
      <c r="A49" s="29"/>
      <c r="B49" s="18" t="s">
        <v>39</v>
      </c>
      <c r="C49" s="13">
        <v>1</v>
      </c>
      <c r="D49" s="7"/>
      <c r="E49" s="7"/>
      <c r="F49" s="7"/>
      <c r="G49" s="7">
        <f>I33</f>
        <v>220</v>
      </c>
      <c r="H49" s="9"/>
      <c r="I49" s="50"/>
      <c r="J49" s="10"/>
      <c r="K49" s="17"/>
      <c r="L49" s="17"/>
    </row>
    <row r="50" spans="1:12" ht="15" customHeight="1" x14ac:dyDescent="0.25">
      <c r="A50" s="29"/>
      <c r="B50" s="18" t="s">
        <v>40</v>
      </c>
      <c r="C50" s="13">
        <v>2</v>
      </c>
      <c r="D50" s="7"/>
      <c r="E50" s="7"/>
      <c r="F50" s="7"/>
      <c r="G50" s="33">
        <f>I47</f>
        <v>40</v>
      </c>
      <c r="H50" s="9"/>
      <c r="I50" s="50"/>
      <c r="J50" s="10"/>
      <c r="K50" s="17"/>
      <c r="L50" s="17"/>
    </row>
    <row r="51" spans="1:12" ht="15" customHeight="1" x14ac:dyDescent="0.25">
      <c r="A51" s="29"/>
      <c r="B51" s="3"/>
      <c r="C51" s="13"/>
      <c r="D51" s="7"/>
      <c r="E51" s="7"/>
      <c r="F51" s="7"/>
      <c r="G51" s="7"/>
      <c r="H51" s="9">
        <f>C49*G49+C50*G50</f>
        <v>300</v>
      </c>
      <c r="I51" s="50"/>
      <c r="J51" s="10"/>
      <c r="K51" s="17"/>
      <c r="L51" s="17"/>
    </row>
    <row r="52" spans="1:12" ht="15" customHeight="1" thickBot="1" x14ac:dyDescent="0.3">
      <c r="A52" s="29"/>
      <c r="B52" s="18" t="s">
        <v>13</v>
      </c>
      <c r="C52" s="13"/>
      <c r="D52" s="7"/>
      <c r="E52" s="7"/>
      <c r="F52" s="7"/>
      <c r="G52" s="7"/>
      <c r="H52" s="7">
        <f>I53-H51</f>
        <v>10</v>
      </c>
      <c r="I52" s="9"/>
      <c r="J52" s="10"/>
      <c r="K52" s="17"/>
      <c r="L52" s="17"/>
    </row>
    <row r="53" spans="1:12" ht="15" customHeight="1" thickBot="1" x14ac:dyDescent="0.3">
      <c r="A53" s="29"/>
      <c r="B53" s="18"/>
      <c r="C53" s="13"/>
      <c r="D53" s="7"/>
      <c r="E53" s="7"/>
      <c r="F53" s="7"/>
      <c r="G53" s="7"/>
      <c r="H53" s="19" t="s">
        <v>11</v>
      </c>
      <c r="I53" s="20">
        <v>310</v>
      </c>
      <c r="J53" s="28" t="s">
        <v>14</v>
      </c>
      <c r="K53" s="17"/>
      <c r="L53" s="17"/>
    </row>
    <row r="54" spans="1:12" ht="15" customHeight="1" thickBot="1" x14ac:dyDescent="0.3">
      <c r="A54" s="29">
        <v>310</v>
      </c>
      <c r="B54" s="26" t="s">
        <v>17</v>
      </c>
      <c r="C54" s="13"/>
      <c r="D54" s="7"/>
      <c r="E54" s="7"/>
      <c r="F54" s="7"/>
      <c r="G54" s="7"/>
      <c r="H54" s="7"/>
      <c r="I54" s="9"/>
      <c r="J54" s="10"/>
      <c r="K54" s="17"/>
      <c r="L54" s="17"/>
    </row>
    <row r="55" spans="1:12" ht="15" customHeight="1" thickBot="1" x14ac:dyDescent="0.3">
      <c r="A55" s="29"/>
      <c r="B55" s="18" t="s">
        <v>41</v>
      </c>
      <c r="C55" s="13"/>
      <c r="D55" s="7"/>
      <c r="E55" s="7"/>
      <c r="F55" s="7"/>
      <c r="G55" s="7"/>
      <c r="H55" s="19" t="s">
        <v>11</v>
      </c>
      <c r="I55" s="20">
        <v>310</v>
      </c>
      <c r="J55" s="28" t="s">
        <v>14</v>
      </c>
      <c r="K55" s="17"/>
      <c r="L55" s="17"/>
    </row>
    <row r="56" spans="1:12" ht="15" customHeight="1" x14ac:dyDescent="0.25">
      <c r="A56" s="29"/>
      <c r="B56" s="18"/>
      <c r="C56" s="13"/>
      <c r="D56" s="7"/>
      <c r="E56" s="7"/>
      <c r="F56" s="7"/>
      <c r="G56" s="7"/>
      <c r="H56" s="7"/>
      <c r="I56" s="9"/>
      <c r="J56" s="10"/>
      <c r="K56" s="17"/>
      <c r="L56" s="17"/>
    </row>
    <row r="57" spans="1:12" ht="15" customHeight="1" x14ac:dyDescent="0.25">
      <c r="A57" s="29">
        <v>311</v>
      </c>
      <c r="B57" s="26" t="s">
        <v>51</v>
      </c>
      <c r="C57" s="13"/>
      <c r="D57" s="7"/>
      <c r="E57" s="7"/>
      <c r="F57" s="7"/>
      <c r="G57" s="7"/>
      <c r="H57" s="7"/>
      <c r="I57" s="9"/>
      <c r="J57" s="10"/>
      <c r="K57" s="17"/>
      <c r="L57" s="17"/>
    </row>
    <row r="58" spans="1:12" ht="15" customHeight="1" x14ac:dyDescent="0.25">
      <c r="A58" s="29"/>
      <c r="B58" s="18" t="s">
        <v>42</v>
      </c>
      <c r="C58" s="13">
        <v>8</v>
      </c>
      <c r="D58" s="7" t="s">
        <v>15</v>
      </c>
      <c r="E58" s="7"/>
      <c r="F58" s="7"/>
      <c r="G58" s="7"/>
      <c r="H58" s="7"/>
      <c r="I58" s="9"/>
      <c r="J58" s="10"/>
      <c r="K58" s="17"/>
      <c r="L58" s="17"/>
    </row>
    <row r="59" spans="1:12" ht="15" customHeight="1" thickBot="1" x14ac:dyDescent="0.3">
      <c r="A59" s="29"/>
      <c r="B59" s="18" t="s">
        <v>43</v>
      </c>
      <c r="C59" s="13">
        <v>4</v>
      </c>
      <c r="D59" s="7" t="s">
        <v>15</v>
      </c>
      <c r="E59" s="7"/>
      <c r="F59" s="7"/>
      <c r="G59" s="7"/>
      <c r="H59" s="7"/>
      <c r="I59" s="9"/>
      <c r="J59" s="10"/>
      <c r="K59" s="17"/>
      <c r="L59" s="17"/>
    </row>
    <row r="60" spans="1:12" ht="15" customHeight="1" thickBot="1" x14ac:dyDescent="0.3">
      <c r="A60" s="29"/>
      <c r="B60" s="3"/>
      <c r="C60" s="19" t="s">
        <v>11</v>
      </c>
      <c r="D60" s="20">
        <f>SUM(C58:C59)</f>
        <v>12</v>
      </c>
      <c r="E60" s="28" t="s">
        <v>16</v>
      </c>
      <c r="F60" s="7"/>
      <c r="G60" s="7"/>
      <c r="H60" s="7"/>
      <c r="I60" s="9"/>
      <c r="J60" s="10"/>
      <c r="K60" s="17"/>
      <c r="L60" s="17"/>
    </row>
    <row r="61" spans="1:12" ht="15" customHeight="1" x14ac:dyDescent="0.25">
      <c r="A61" s="29">
        <v>312</v>
      </c>
      <c r="B61" s="26" t="s">
        <v>50</v>
      </c>
      <c r="C61" s="13"/>
      <c r="D61" s="7"/>
      <c r="E61" s="7"/>
      <c r="F61" s="7"/>
      <c r="G61" s="7"/>
      <c r="H61" s="7"/>
      <c r="I61" s="9"/>
      <c r="J61" s="10"/>
      <c r="K61" s="17"/>
      <c r="L61" s="17"/>
    </row>
    <row r="62" spans="1:12" ht="15" customHeight="1" x14ac:dyDescent="0.25">
      <c r="A62" s="29"/>
      <c r="B62" s="18" t="s">
        <v>44</v>
      </c>
      <c r="C62" s="13">
        <v>1</v>
      </c>
      <c r="D62" s="49"/>
      <c r="E62" s="49"/>
      <c r="F62" s="49"/>
      <c r="G62" s="7">
        <f>I18</f>
        <v>90</v>
      </c>
      <c r="H62" s="7"/>
      <c r="I62" s="9"/>
      <c r="J62" s="10"/>
      <c r="K62" s="17"/>
      <c r="L62" s="17"/>
    </row>
    <row r="63" spans="1:12" ht="15" customHeight="1" x14ac:dyDescent="0.25">
      <c r="A63" s="29"/>
      <c r="B63" s="18" t="s">
        <v>45</v>
      </c>
      <c r="C63" s="13">
        <v>1</v>
      </c>
      <c r="D63" s="7">
        <v>7.7</v>
      </c>
      <c r="E63" s="7">
        <v>4.5999999999999996</v>
      </c>
      <c r="F63" s="48"/>
      <c r="G63" s="7">
        <f>C63*D63*E63</f>
        <v>35.419999999999995</v>
      </c>
      <c r="H63" s="7"/>
      <c r="I63" s="9"/>
      <c r="J63" s="10"/>
      <c r="K63" s="17"/>
      <c r="L63" s="17"/>
    </row>
    <row r="64" spans="1:12" ht="15" customHeight="1" x14ac:dyDescent="0.25">
      <c r="A64" s="29"/>
      <c r="B64" s="18" t="s">
        <v>46</v>
      </c>
      <c r="C64" s="13">
        <v>-1</v>
      </c>
      <c r="D64" s="7">
        <v>2.4</v>
      </c>
      <c r="E64" s="7">
        <v>2.1</v>
      </c>
      <c r="F64" s="48"/>
      <c r="G64" s="7">
        <f>C64*D64*E64</f>
        <v>-5.04</v>
      </c>
      <c r="H64" s="7"/>
      <c r="I64" s="9"/>
      <c r="J64" s="10"/>
      <c r="K64" s="17"/>
      <c r="L64" s="17"/>
    </row>
    <row r="65" spans="1:12" ht="15" customHeight="1" x14ac:dyDescent="0.25">
      <c r="A65" s="29"/>
      <c r="B65" s="3"/>
      <c r="C65" s="13"/>
      <c r="D65" s="7"/>
      <c r="E65" s="7"/>
      <c r="F65" s="7"/>
      <c r="G65" s="25"/>
      <c r="H65" s="7">
        <f>SUM(G62:G64)</f>
        <v>120.37999999999998</v>
      </c>
      <c r="I65" s="9"/>
      <c r="J65" s="10"/>
      <c r="K65" s="17"/>
      <c r="L65" s="17"/>
    </row>
    <row r="66" spans="1:12" ht="15" customHeight="1" thickBot="1" x14ac:dyDescent="0.3">
      <c r="A66" s="29"/>
      <c r="B66" s="18" t="s">
        <v>13</v>
      </c>
      <c r="C66" s="13">
        <v>1</v>
      </c>
      <c r="D66" s="7"/>
      <c r="E66" s="7"/>
      <c r="F66" s="7"/>
      <c r="G66" s="7"/>
      <c r="H66" s="7">
        <f>I67-H65</f>
        <v>4.6200000000000188</v>
      </c>
      <c r="I66" s="9"/>
      <c r="J66" s="10"/>
      <c r="K66" s="17"/>
      <c r="L66" s="17"/>
    </row>
    <row r="67" spans="1:12" ht="15" customHeight="1" thickBot="1" x14ac:dyDescent="0.3">
      <c r="A67" s="29"/>
      <c r="B67" s="3"/>
      <c r="C67" s="13"/>
      <c r="D67" s="7"/>
      <c r="E67" s="7"/>
      <c r="F67" s="7"/>
      <c r="G67" s="7"/>
      <c r="H67" s="19" t="s">
        <v>11</v>
      </c>
      <c r="I67" s="20">
        <v>125</v>
      </c>
      <c r="J67" s="28" t="s">
        <v>14</v>
      </c>
      <c r="K67" s="17"/>
      <c r="L67" s="17"/>
    </row>
    <row r="68" spans="1:12" ht="15" customHeight="1" thickBot="1" x14ac:dyDescent="0.3">
      <c r="A68" s="32"/>
      <c r="B68" s="24" t="s">
        <v>32</v>
      </c>
      <c r="C68" s="13"/>
      <c r="D68" s="7"/>
      <c r="E68" s="7"/>
      <c r="F68" s="7"/>
      <c r="G68" s="7"/>
      <c r="H68" s="7"/>
      <c r="I68" s="9"/>
      <c r="J68" s="10"/>
      <c r="K68" s="17"/>
      <c r="L68" s="17"/>
    </row>
    <row r="69" spans="1:12" ht="15" customHeight="1" x14ac:dyDescent="0.25">
      <c r="A69" s="29">
        <v>313</v>
      </c>
      <c r="B69" s="3" t="s">
        <v>19</v>
      </c>
      <c r="C69" s="13"/>
      <c r="D69" s="7"/>
      <c r="E69" s="7"/>
      <c r="F69" s="7"/>
      <c r="G69" s="7"/>
      <c r="H69" s="7"/>
      <c r="I69" s="9"/>
      <c r="J69" s="10"/>
      <c r="K69" s="17"/>
      <c r="L69" s="17"/>
    </row>
    <row r="70" spans="1:12" ht="15" customHeight="1" thickBot="1" x14ac:dyDescent="0.3">
      <c r="A70" s="29"/>
      <c r="B70" s="39" t="s">
        <v>47</v>
      </c>
      <c r="C70" s="40"/>
      <c r="D70" s="40"/>
      <c r="E70" s="41"/>
      <c r="F70" s="27"/>
      <c r="G70" s="7"/>
      <c r="H70" s="7"/>
      <c r="I70" s="9"/>
      <c r="J70" s="10"/>
      <c r="K70" s="17"/>
      <c r="L70" s="17"/>
    </row>
    <row r="71" spans="1:12" ht="15" customHeight="1" thickBot="1" x14ac:dyDescent="0.3">
      <c r="A71" s="29"/>
      <c r="B71" s="36" t="s">
        <v>33</v>
      </c>
      <c r="C71" s="37" t="s">
        <v>34</v>
      </c>
      <c r="D71" s="20">
        <v>3</v>
      </c>
      <c r="E71" s="38" t="s">
        <v>16</v>
      </c>
      <c r="F71" s="27"/>
      <c r="G71" s="7"/>
      <c r="H71" s="7"/>
      <c r="I71" s="9"/>
      <c r="J71" s="10"/>
      <c r="K71" s="17"/>
      <c r="L71" s="17"/>
    </row>
    <row r="72" spans="1:12" ht="15" customHeight="1" x14ac:dyDescent="0.25">
      <c r="A72" s="29"/>
      <c r="B72" s="39"/>
      <c r="C72" s="40"/>
      <c r="D72" s="40"/>
      <c r="E72" s="41"/>
      <c r="F72" s="27"/>
      <c r="G72" s="7"/>
      <c r="H72" s="7"/>
      <c r="I72" s="9"/>
      <c r="J72" s="10"/>
      <c r="K72" s="17"/>
      <c r="L72" s="17"/>
    </row>
    <row r="73" spans="1:12" ht="15" customHeight="1" x14ac:dyDescent="0.25">
      <c r="A73" s="29"/>
      <c r="B73" s="39" t="s">
        <v>48</v>
      </c>
      <c r="C73" s="42"/>
      <c r="D73" s="42"/>
      <c r="E73" s="43"/>
      <c r="F73" s="27"/>
      <c r="G73" s="7"/>
      <c r="H73" s="7"/>
      <c r="I73" s="9"/>
      <c r="J73" s="10"/>
      <c r="K73" s="17"/>
      <c r="L73" s="17"/>
    </row>
    <row r="74" spans="1:12" ht="14.4" customHeight="1" x14ac:dyDescent="0.25">
      <c r="A74" s="29"/>
      <c r="B74" s="36" t="s">
        <v>23</v>
      </c>
      <c r="C74" s="44">
        <v>2</v>
      </c>
      <c r="D74" s="44" t="s">
        <v>15</v>
      </c>
      <c r="E74" s="43"/>
      <c r="F74" s="27"/>
      <c r="G74" s="7"/>
      <c r="H74" s="7"/>
      <c r="I74" s="9"/>
      <c r="J74" s="10"/>
      <c r="K74" s="17"/>
      <c r="L74" s="17"/>
    </row>
    <row r="75" spans="1:12" ht="14.4" customHeight="1" thickBot="1" x14ac:dyDescent="0.3">
      <c r="A75" s="29"/>
      <c r="B75" s="36" t="s">
        <v>26</v>
      </c>
      <c r="C75" s="44">
        <v>2</v>
      </c>
      <c r="D75" s="44" t="s">
        <v>15</v>
      </c>
      <c r="E75" s="43"/>
      <c r="F75" s="27"/>
      <c r="G75" s="7"/>
      <c r="H75" s="7"/>
      <c r="I75" s="9"/>
      <c r="J75" s="10"/>
      <c r="K75" s="17"/>
      <c r="L75" s="17"/>
    </row>
    <row r="76" spans="1:12" ht="14.4" customHeight="1" thickBot="1" x14ac:dyDescent="0.3">
      <c r="A76" s="29"/>
      <c r="B76" s="36"/>
      <c r="C76" s="37" t="s">
        <v>34</v>
      </c>
      <c r="D76" s="20">
        <v>3</v>
      </c>
      <c r="E76" s="38" t="s">
        <v>16</v>
      </c>
      <c r="F76" s="27"/>
      <c r="G76" s="7"/>
      <c r="H76" s="7"/>
      <c r="I76" s="9"/>
      <c r="J76" s="10"/>
      <c r="K76" s="17"/>
      <c r="L76" s="17"/>
    </row>
    <row r="77" spans="1:12" ht="14.4" customHeight="1" thickBot="1" x14ac:dyDescent="0.3">
      <c r="A77" s="29"/>
      <c r="B77" s="39" t="s">
        <v>35</v>
      </c>
      <c r="C77" s="45"/>
      <c r="D77" s="45"/>
      <c r="E77" s="46"/>
      <c r="F77" s="27"/>
      <c r="G77" s="7"/>
      <c r="H77" s="7"/>
      <c r="I77" s="9"/>
      <c r="J77" s="10"/>
      <c r="K77" s="17"/>
      <c r="L77" s="17"/>
    </row>
    <row r="78" spans="1:12" ht="15" customHeight="1" thickBot="1" x14ac:dyDescent="0.3">
      <c r="A78" s="29"/>
      <c r="B78" s="36" t="s">
        <v>26</v>
      </c>
      <c r="C78" s="37" t="s">
        <v>34</v>
      </c>
      <c r="D78" s="20">
        <v>4</v>
      </c>
      <c r="E78" s="38" t="s">
        <v>16</v>
      </c>
      <c r="F78" s="7"/>
      <c r="G78" s="7"/>
      <c r="H78" s="7"/>
      <c r="I78" s="9"/>
      <c r="J78" s="10"/>
      <c r="K78" s="17"/>
      <c r="L78" s="17"/>
    </row>
    <row r="79" spans="1:12" ht="15" customHeight="1" x14ac:dyDescent="0.25">
      <c r="A79" s="29"/>
      <c r="B79" s="3"/>
      <c r="C79" s="13"/>
      <c r="D79" s="7"/>
      <c r="E79" s="7"/>
      <c r="F79" s="7"/>
      <c r="G79" s="7"/>
      <c r="H79" s="7"/>
      <c r="I79" s="9"/>
      <c r="J79" s="10"/>
      <c r="K79" s="17"/>
      <c r="L79" s="17"/>
    </row>
    <row r="80" spans="1:12" ht="15" customHeight="1" thickBot="1" x14ac:dyDescent="0.3">
      <c r="A80" s="29">
        <v>314</v>
      </c>
      <c r="B80" s="26" t="s">
        <v>37</v>
      </c>
      <c r="C80" s="13"/>
      <c r="D80" s="7"/>
      <c r="E80" s="7"/>
      <c r="F80" s="7"/>
      <c r="G80" s="7"/>
      <c r="H80" s="7"/>
      <c r="I80" s="9"/>
      <c r="J80" s="10"/>
      <c r="K80" s="17"/>
      <c r="L80" s="17"/>
    </row>
    <row r="81" spans="1:12" ht="15" customHeight="1" thickBot="1" x14ac:dyDescent="0.3">
      <c r="A81" s="29"/>
      <c r="B81" s="36" t="s">
        <v>36</v>
      </c>
      <c r="C81" s="37" t="s">
        <v>34</v>
      </c>
      <c r="D81" s="20">
        <v>6</v>
      </c>
      <c r="E81" s="38" t="s">
        <v>16</v>
      </c>
      <c r="F81" s="27"/>
      <c r="G81" s="7"/>
      <c r="H81" s="7"/>
      <c r="I81" s="9"/>
      <c r="J81" s="10"/>
      <c r="K81" s="17"/>
      <c r="L81" s="17"/>
    </row>
    <row r="82" spans="1:12" ht="15" customHeight="1" x14ac:dyDescent="0.25">
      <c r="A82" s="47"/>
      <c r="B82" s="18"/>
      <c r="C82" s="40"/>
      <c r="D82" s="40"/>
      <c r="E82" s="41"/>
      <c r="F82" s="7"/>
      <c r="G82" s="7"/>
      <c r="H82" s="7"/>
      <c r="I82" s="9"/>
      <c r="J82" s="10"/>
      <c r="K82" s="17"/>
      <c r="L82" s="17"/>
    </row>
    <row r="83" spans="1:12" x14ac:dyDescent="0.25">
      <c r="A83" s="51"/>
      <c r="B83" s="52"/>
      <c r="C83" s="53"/>
      <c r="D83" s="54"/>
      <c r="E83" s="55"/>
      <c r="F83" s="55"/>
      <c r="G83" s="55"/>
      <c r="H83" s="55"/>
      <c r="I83" s="56"/>
      <c r="J83" s="56"/>
      <c r="K83" s="57"/>
      <c r="L83" s="57"/>
    </row>
  </sheetData>
  <mergeCells count="19">
    <mergeCell ref="N6:W6"/>
    <mergeCell ref="A8:A10"/>
    <mergeCell ref="E8:E10"/>
    <mergeCell ref="F8:F10"/>
    <mergeCell ref="G8:H8"/>
    <mergeCell ref="A2:L2"/>
    <mergeCell ref="A6:L6"/>
    <mergeCell ref="A5:L5"/>
    <mergeCell ref="J9:J10"/>
    <mergeCell ref="I8:J8"/>
    <mergeCell ref="B8:B10"/>
    <mergeCell ref="C8:C10"/>
    <mergeCell ref="D8:D10"/>
    <mergeCell ref="K8:K10"/>
    <mergeCell ref="L8:L10"/>
    <mergeCell ref="G9:G10"/>
    <mergeCell ref="H9:H10"/>
    <mergeCell ref="I9:I10"/>
    <mergeCell ref="A3:L3"/>
  </mergeCells>
  <phoneticPr fontId="0" type="noConversion"/>
  <pageMargins left="0.19685039370078741" right="0.19685039370078741" top="1.0236220472440944" bottom="0.78740157480314965" header="0.35433070866141736" footer="0.51181102362204722"/>
  <pageSetup paperSize="9" scale="75" firstPageNumber="0" fitToHeight="0" orientation="portrait" horizontalDpi="300" verticalDpi="300" r:id="rId1"/>
  <headerFooter alignWithMargins="0">
    <oddFooter>&amp;L&amp;"Times New Roman,Normal"ESID 21 153&amp;C&amp;"Times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C8A028C0-AFAC-439F-A4E3-C5C22888F8FE}"/>
</file>

<file path=customXml/itemProps2.xml><?xml version="1.0" encoding="utf-8"?>
<ds:datastoreItem xmlns:ds="http://schemas.openxmlformats.org/officeDocument/2006/customXml" ds:itemID="{CBA63143-C55E-40A4-8307-BDF958F34072}"/>
</file>

<file path=customXml/itemProps3.xml><?xml version="1.0" encoding="utf-8"?>
<ds:datastoreItem xmlns:ds="http://schemas.openxmlformats.org/officeDocument/2006/customXml" ds:itemID="{BB835F07-EE57-4FDE-A6FE-5CB25F273812}"/>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Lot2- Platrerie peinture</vt:lpstr>
      <vt:lpstr>'Lot2- Platrerie peinture'!Impression_des_titres</vt:lpstr>
      <vt:lpstr>'Lot2- Platrerie peinture'!Zone_d_impression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CHABERT Denis</cp:lastModifiedBy>
  <cp:lastPrinted>2021-06-21T13:27:00Z</cp:lastPrinted>
  <dcterms:created xsi:type="dcterms:W3CDTF">2011-05-20T07:38:38Z</dcterms:created>
  <dcterms:modified xsi:type="dcterms:W3CDTF">2025-06-12T09:25:45Z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